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mintergroup.co:2078/INGRESOS SAS/"/>
    </mc:Choice>
  </mc:AlternateContent>
  <bookViews>
    <workbookView xWindow="0" yWindow="0" windowWidth="20490" windowHeight="7650"/>
  </bookViews>
  <sheets>
    <sheet name="ENDOSCOPIC (2)" sheetId="8" r:id="rId1"/>
    <sheet name="NUESTRAQ" sheetId="7" r:id="rId2"/>
    <sheet name="UCI (2)" sheetId="6" r:id="rId3"/>
    <sheet name="CROC" sheetId="1" r:id="rId4"/>
    <sheet name="BOSQUE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8" l="1"/>
  <c r="D16" i="8"/>
  <c r="C13" i="8"/>
  <c r="C12" i="8"/>
  <c r="F31" i="3" l="1"/>
  <c r="F24" i="3"/>
  <c r="F35" i="3" l="1"/>
  <c r="F34" i="3"/>
  <c r="B16" i="3"/>
  <c r="B17" i="3" s="1"/>
  <c r="F13" i="3"/>
  <c r="F37" i="3" s="1"/>
  <c r="F38" i="3" l="1"/>
  <c r="D30" i="7" l="1"/>
  <c r="D29" i="6"/>
  <c r="D45" i="1" l="1"/>
</calcChain>
</file>

<file path=xl/sharedStrings.xml><?xml version="1.0" encoding="utf-8"?>
<sst xmlns="http://schemas.openxmlformats.org/spreadsheetml/2006/main" count="295" uniqueCount="171">
  <si>
    <t>NOMBRE</t>
  </si>
  <si>
    <t>PROCEDIMIENTO</t>
  </si>
  <si>
    <t>VALOR</t>
  </si>
  <si>
    <t>CARLOS SILVA</t>
  </si>
  <si>
    <t>INTERCONSULTA</t>
  </si>
  <si>
    <t>IVIS MORELOS</t>
  </si>
  <si>
    <t>CECILIA CASTELLON</t>
  </si>
  <si>
    <t>ISAMEL CUELLO</t>
  </si>
  <si>
    <t>ABRAHAN MENDOZA</t>
  </si>
  <si>
    <t>PANCREATODUODENECTOMIA</t>
  </si>
  <si>
    <t>NABONASAR BARRIOS</t>
  </si>
  <si>
    <t>COLOSTOMIA POR LAPAROSCOPIA</t>
  </si>
  <si>
    <t xml:space="preserve">DRENAJE DE COLECCCION </t>
  </si>
  <si>
    <t xml:space="preserve">HEMICOLECTOMIA </t>
  </si>
  <si>
    <t>LUZ ATENCIO</t>
  </si>
  <si>
    <t>COLONOSCOPIA</t>
  </si>
  <si>
    <t>MAGALIS CORPAS</t>
  </si>
  <si>
    <t>ESOFAGOGASTRODUODENOSCOPIA</t>
  </si>
  <si>
    <t>JOAQUINA CARDONA</t>
  </si>
  <si>
    <t>MARTIRIS FUENTES</t>
  </si>
  <si>
    <t>FANNY IGUARAN</t>
  </si>
  <si>
    <t>COLONOSCOPIA MAS EGD</t>
  </si>
  <si>
    <t>MARIA SAENZ</t>
  </si>
  <si>
    <t>RECTOSIGMOIDOSCOPIA</t>
  </si>
  <si>
    <t xml:space="preserve">EDILSA CASTRO </t>
  </si>
  <si>
    <t>ELVIRA MATOS</t>
  </si>
  <si>
    <t>FRANCISCA GONGORA</t>
  </si>
  <si>
    <t>ANA ARAUJO</t>
  </si>
  <si>
    <t>PROCTOSIGMOIDOSCOPIA</t>
  </si>
  <si>
    <t>JHON URIELES</t>
  </si>
  <si>
    <t>CONSULTA</t>
  </si>
  <si>
    <t>CELICA BARRAGAN</t>
  </si>
  <si>
    <t>ACELA JULIO</t>
  </si>
  <si>
    <t>YURANIS SANDOVAL</t>
  </si>
  <si>
    <t>PURFICACION DE LA ROSA</t>
  </si>
  <si>
    <t>GUIDO MENDOZA</t>
  </si>
  <si>
    <t>RUTH PUENTES</t>
  </si>
  <si>
    <t>ARELIS VIDES</t>
  </si>
  <si>
    <t>CANDELARIA DE AVILA</t>
  </si>
  <si>
    <t>EZEQUIEL HINESTROSA</t>
  </si>
  <si>
    <t>MARILUZ PEREZ</t>
  </si>
  <si>
    <t>CANDIDO RODRIGUEZ</t>
  </si>
  <si>
    <t>EDILSA LLAMAS</t>
  </si>
  <si>
    <t>FELICITO ANTONIO POLO</t>
  </si>
  <si>
    <t>LUZ DARIS SALAZAR</t>
  </si>
  <si>
    <t>YESICA CARABALLO</t>
  </si>
  <si>
    <t>RUTH HOYOS</t>
  </si>
  <si>
    <t>AIDA MORALES</t>
  </si>
  <si>
    <t>JUAN MORELOS</t>
  </si>
  <si>
    <t>RAUL MARANTO MATOREL</t>
  </si>
  <si>
    <t>MERCEDES MORALES</t>
  </si>
  <si>
    <t>GERMAN JULIO</t>
  </si>
  <si>
    <t>CARMEN ORTIZ</t>
  </si>
  <si>
    <t>EDELMIRA MERIÑO</t>
  </si>
  <si>
    <t>TOTAL</t>
  </si>
  <si>
    <t xml:space="preserve">NOMBRE </t>
  </si>
  <si>
    <t xml:space="preserve">PROCEDIMIENTO </t>
  </si>
  <si>
    <t>YOMAIDA BALLESTEROS</t>
  </si>
  <si>
    <t>LAUREANO BEDOYA</t>
  </si>
  <si>
    <t>CESAR BLANCO</t>
  </si>
  <si>
    <t>JUANA AGAMEZ</t>
  </si>
  <si>
    <t>AIDA CASTRO</t>
  </si>
  <si>
    <t>MARTIN ACOSTA</t>
  </si>
  <si>
    <t>LUIS PALOMINO</t>
  </si>
  <si>
    <t>JORGE SUAFREZ</t>
  </si>
  <si>
    <t>ILDEMARO PEREZ</t>
  </si>
  <si>
    <t>NAYELINA TERAN</t>
  </si>
  <si>
    <t>ISIDRO MORENO</t>
  </si>
  <si>
    <t>CLEMENTE LEON</t>
  </si>
  <si>
    <t>JUAN TORRES</t>
  </si>
  <si>
    <t>JOSE RODELO</t>
  </si>
  <si>
    <t>JACKELINE CAMPO</t>
  </si>
  <si>
    <t>LEIDIS CEDEN</t>
  </si>
  <si>
    <t>BEATRIZ SIERRA</t>
  </si>
  <si>
    <t>TANIA BONFANTE</t>
  </si>
  <si>
    <t>BENJAMINA TEHERAN</t>
  </si>
  <si>
    <t>TATIANA VALDIRIS</t>
  </si>
  <si>
    <t>ALCIRA ANGULO</t>
  </si>
  <si>
    <t>ERMINIA WATTS</t>
  </si>
  <si>
    <t xml:space="preserve">GABRIEL BATISTA </t>
  </si>
  <si>
    <t>LUIS MORELOS</t>
  </si>
  <si>
    <t>LAPAROSCOPIA DIAGNOSTICA MAS LIBERACION</t>
  </si>
  <si>
    <t>SORAYA BETANCOURT</t>
  </si>
  <si>
    <t>GASTRECTOMIA POR LAPAROSCOPIA</t>
  </si>
  <si>
    <t>JHONATAN TORRES</t>
  </si>
  <si>
    <t>CIERRE DE COLOSTOMIA</t>
  </si>
  <si>
    <t>JOSEFA MENDOZA</t>
  </si>
  <si>
    <t>HEMICOLECTOMIA POR LAPAROSCOPIA</t>
  </si>
  <si>
    <t>MARIA FLOREZ</t>
  </si>
  <si>
    <t>SIGMOIDECTOMIA POR LAPAROSCOPIA</t>
  </si>
  <si>
    <t>SAIRIS CONTRERAS</t>
  </si>
  <si>
    <t xml:space="preserve">RESECCION DE COLON Y RECTO </t>
  </si>
  <si>
    <t>SUGEY CABEZA</t>
  </si>
  <si>
    <t>RESECCION DE RECTO</t>
  </si>
  <si>
    <t>AIDA PEREZ</t>
  </si>
  <si>
    <t>LUIS RAMON POSSO</t>
  </si>
  <si>
    <t>LAPAROSCOPIA MAS LISIS DE ADHRENCIAS</t>
  </si>
  <si>
    <t>GRACIELA PEREZ</t>
  </si>
  <si>
    <t>GASTRECTOMIA SUBTOTAL POR LAPAROSCOPIA</t>
  </si>
  <si>
    <t>NERVIS ROMAN</t>
  </si>
  <si>
    <t>IRENE BARRIOS</t>
  </si>
  <si>
    <t>YUSTIN RIVERA</t>
  </si>
  <si>
    <t>ANA RODRIGUEZ</t>
  </si>
  <si>
    <t>DLCIA CASTELLON</t>
  </si>
  <si>
    <t>JORDY PINEDA</t>
  </si>
  <si>
    <t>MARGARITA MARQUEZ</t>
  </si>
  <si>
    <t>MERLIDA PUELLO</t>
  </si>
  <si>
    <t>CAROLINA PARRA</t>
  </si>
  <si>
    <t>ROQUELINA PADILLA</t>
  </si>
  <si>
    <t>NUBIA RODRIGUEZ</t>
  </si>
  <si>
    <t>LUIS PEREIRA</t>
  </si>
  <si>
    <t>ESPERANZA LOPEZ</t>
  </si>
  <si>
    <t>EDITH BONFANTE</t>
  </si>
  <si>
    <t>CARMEN CARDALES</t>
  </si>
  <si>
    <t>ERICK GUERRERO</t>
  </si>
  <si>
    <t>PORFINA DE LA OSSA</t>
  </si>
  <si>
    <t>ARMANDO PEÑA</t>
  </si>
  <si>
    <t>MARTHA VERGARA</t>
  </si>
  <si>
    <t>CARLOS GONZALEZ</t>
  </si>
  <si>
    <t>HONORARIOS CIRUGIA GASTROINTESTINAL ONCOLOGICA SERVICIOS PRESTADOS HUC DICIEMBRE 2019</t>
  </si>
  <si>
    <t>No.</t>
  </si>
  <si>
    <t>EMPRESA</t>
  </si>
  <si>
    <t>NUEVA EPS</t>
    <phoneticPr fontId="0" type="noConversion"/>
  </si>
  <si>
    <t>NUEVA EPS</t>
  </si>
  <si>
    <t>EGD</t>
  </si>
  <si>
    <t>COOSALUD</t>
  </si>
  <si>
    <t>GUSTAVO CORTES</t>
  </si>
  <si>
    <t>RAMIRO ESPINOSA</t>
  </si>
  <si>
    <t>ENADIS COGOLLO</t>
  </si>
  <si>
    <t>TOTTAL ENDOSCOPIA DIAGNOSTICA</t>
  </si>
  <si>
    <t>CPRE</t>
  </si>
  <si>
    <t>NUEVA EPS</t>
    <phoneticPr fontId="0" type="noConversion"/>
  </si>
  <si>
    <t>IGNACIO ALCALA</t>
  </si>
  <si>
    <t>RODRIGO RODRIGUEZ</t>
  </si>
  <si>
    <t>TOTAL ENDOSCOPIA TERAPEUTICA</t>
  </si>
  <si>
    <t>HORAS CONSULTA EXTERNA</t>
  </si>
  <si>
    <t>HORAS INTERCONSULTA</t>
  </si>
  <si>
    <t>20 HORAS</t>
  </si>
  <si>
    <t>HORAS DE CIRUGIA</t>
  </si>
  <si>
    <t>8 HORAS</t>
  </si>
  <si>
    <t>DISPONIBILIDAD DE ENDOSCOPIA</t>
  </si>
  <si>
    <t>15 DIAS</t>
  </si>
  <si>
    <t>TOTAL PROCEDIMIENTOS</t>
  </si>
  <si>
    <t>VALOR TOTAL</t>
  </si>
  <si>
    <t>4 horas</t>
  </si>
  <si>
    <t>PIEDAD WIEDEMANN</t>
  </si>
  <si>
    <t>LISIS DE ADHERENCIAS POR LAPAROSCOPIA</t>
  </si>
  <si>
    <t>NELIDA MUÑOZ</t>
  </si>
  <si>
    <t>GASTRECTOMIA SUBTOTAL</t>
  </si>
  <si>
    <t>ELVY PEREZ</t>
  </si>
  <si>
    <t>SIGMOOIDECTOMIA POR LAPAROSCOPIA</t>
  </si>
  <si>
    <t>SANDRA PINZON</t>
  </si>
  <si>
    <t>PROCEDIMIENTOS QUIRURGICOS</t>
  </si>
  <si>
    <t>TOTAL PROCEDIMIENTOS QUIRURGICOS</t>
  </si>
  <si>
    <t>ADALBERTO NARVAEZ</t>
  </si>
  <si>
    <t>EGD + GASTROSTOMIA</t>
  </si>
  <si>
    <t>ANA BENAVIDES</t>
  </si>
  <si>
    <t>LIGIA BARRETO</t>
  </si>
  <si>
    <t>GUSTAVO HERNANDEZ</t>
  </si>
  <si>
    <t>PALMIRA NAVARRO</t>
  </si>
  <si>
    <t>PETRONA RIBON</t>
  </si>
  <si>
    <t>SUSANA MENDOZA</t>
  </si>
  <si>
    <t>DIMAS RODRIGUWZ</t>
  </si>
  <si>
    <t>FELIBERTO BELLO</t>
  </si>
  <si>
    <t>ERICK AHUMEDO</t>
  </si>
  <si>
    <t>GILDA ROMERO</t>
  </si>
  <si>
    <t>NACIRA DIAZ</t>
  </si>
  <si>
    <t>SARACAÑATE</t>
  </si>
  <si>
    <t xml:space="preserve">LUIS PEREZ </t>
  </si>
  <si>
    <t xml:space="preserve">TOMAS TORRES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</si>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</sst>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Border="1"/>
    <xf numFmtId="164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/>
    <xf numFmtId="164" fontId="3" fillId="0" borderId="1" xfId="0" applyNumberFormat="1" applyFont="1" applyBorder="1"/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42" fontId="1" fillId="0" borderId="0" xfId="1" applyFont="1"/>
    <xf numFmtId="0" fontId="5" fillId="0" borderId="2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2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0" fillId="0" borderId="0" xfId="0" applyNumberFormat="1" applyAlignment="1">
      <alignment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7"/>
  <sheetViews>
    <sheetView tabSelected="1" workbookViewId="0">
      <selection activeCell="C18" sqref="C18"/>
    </sheetView>
  </sheetViews>
  <sheetFormatPr baseColWidth="10" defaultRowHeight="15" x14ac:dyDescent="0.25"/>
  <cols>
    <col min="3" max="3" width="33.140625" style="3" customWidth="1"/>
    <col min="4" max="4" width="12.5703125" bestFit="1" customWidth="1"/>
  </cols>
  <sheetData>
    <row r="5" spans="3:4" ht="60" x14ac:dyDescent="0.25">
      <c r="C5" s="12" t="s">
        <v>119</v>
      </c>
      <c r="D5" s="40">
        <v>22000000</v>
      </c>
    </row>
    <row r="11" spans="3:4" x14ac:dyDescent="0.25">
      <c r="C11" s="58">
        <v>74345780</v>
      </c>
    </row>
    <row r="12" spans="3:4" x14ac:dyDescent="0.25">
      <c r="C12" s="58">
        <f>+D5+NUESTRAQ!D30+'UCI (2)'!D29+CROC!D45+BOSQUE!F38</f>
        <v>105467110</v>
      </c>
    </row>
    <row r="13" spans="3:4" x14ac:dyDescent="0.25">
      <c r="C13" s="58">
        <f>SUM(C11:C12)</f>
        <v>179812890</v>
      </c>
    </row>
    <row r="14" spans="3:4" x14ac:dyDescent="0.25">
      <c r="C14" s="3">
        <v>179812890</v>
      </c>
      <c r="D14">
        <v>100</v>
      </c>
    </row>
    <row r="15" spans="3:4" x14ac:dyDescent="0.25">
      <c r="C15" s="3">
        <v>10950000</v>
      </c>
      <c r="D15" t="s">
        <v>170</v>
      </c>
    </row>
    <row r="16" spans="3:4" x14ac:dyDescent="0.25">
      <c r="D16">
        <f>+C15*D14/C14</f>
        <v>6.0896635385816893</v>
      </c>
    </row>
    <row r="17" spans="3:3" x14ac:dyDescent="0.25">
      <c r="C17" s="3">
        <f>+C13/11</f>
        <v>16346626.363636363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8"/>
  <sheetViews>
    <sheetView topLeftCell="A15" workbookViewId="0">
      <selection activeCell="E56" sqref="E56"/>
    </sheetView>
  </sheetViews>
  <sheetFormatPr baseColWidth="10" defaultRowHeight="15" x14ac:dyDescent="0.25"/>
  <cols>
    <col min="2" max="2" width="19.140625" customWidth="1"/>
    <col min="3" max="3" width="20.140625" customWidth="1"/>
    <col min="4" max="4" width="11.42578125" style="4"/>
  </cols>
  <sheetData>
    <row r="2" spans="2:4" x14ac:dyDescent="0.25">
      <c r="B2" s="6" t="s">
        <v>55</v>
      </c>
      <c r="C2" s="6" t="s">
        <v>56</v>
      </c>
      <c r="D2" s="16" t="s">
        <v>2</v>
      </c>
    </row>
    <row r="3" spans="2:4" ht="30" x14ac:dyDescent="0.25">
      <c r="B3" s="17" t="s">
        <v>86</v>
      </c>
      <c r="C3" s="17" t="s">
        <v>87</v>
      </c>
      <c r="D3" s="18">
        <v>4000000</v>
      </c>
    </row>
    <row r="4" spans="2:4" ht="30" x14ac:dyDescent="0.25">
      <c r="B4" s="9" t="s">
        <v>88</v>
      </c>
      <c r="C4" s="9" t="s">
        <v>89</v>
      </c>
      <c r="D4" s="19">
        <v>4000000</v>
      </c>
    </row>
    <row r="5" spans="2:4" ht="30" x14ac:dyDescent="0.25">
      <c r="B5" s="9" t="s">
        <v>90</v>
      </c>
      <c r="C5" s="9" t="s">
        <v>91</v>
      </c>
      <c r="D5" s="19">
        <v>4000000</v>
      </c>
    </row>
    <row r="6" spans="2:4" x14ac:dyDescent="0.25">
      <c r="B6" s="9" t="s">
        <v>92</v>
      </c>
      <c r="C6" s="9" t="s">
        <v>93</v>
      </c>
      <c r="D6" s="19">
        <v>5000000</v>
      </c>
    </row>
    <row r="7" spans="2:4" x14ac:dyDescent="0.25">
      <c r="B7" s="9" t="s">
        <v>94</v>
      </c>
      <c r="C7" s="9" t="s">
        <v>4</v>
      </c>
      <c r="D7" s="19">
        <v>150000</v>
      </c>
    </row>
    <row r="8" spans="2:4" ht="30" x14ac:dyDescent="0.25">
      <c r="B8" s="9" t="s">
        <v>95</v>
      </c>
      <c r="C8" s="9" t="s">
        <v>96</v>
      </c>
      <c r="D8" s="19">
        <v>3000000</v>
      </c>
    </row>
    <row r="9" spans="2:4" ht="45" x14ac:dyDescent="0.25">
      <c r="B9" s="9" t="s">
        <v>97</v>
      </c>
      <c r="C9" s="9" t="s">
        <v>98</v>
      </c>
      <c r="D9" s="19">
        <v>3000000</v>
      </c>
    </row>
    <row r="10" spans="2:4" x14ac:dyDescent="0.25">
      <c r="B10" s="9" t="s">
        <v>99</v>
      </c>
      <c r="C10" s="9" t="s">
        <v>30</v>
      </c>
      <c r="D10" s="19">
        <v>50000</v>
      </c>
    </row>
    <row r="11" spans="2:4" x14ac:dyDescent="0.25">
      <c r="B11" s="9" t="s">
        <v>100</v>
      </c>
      <c r="C11" s="9" t="s">
        <v>30</v>
      </c>
      <c r="D11" s="19">
        <v>50000</v>
      </c>
    </row>
    <row r="12" spans="2:4" x14ac:dyDescent="0.25">
      <c r="B12" s="9" t="s">
        <v>101</v>
      </c>
      <c r="C12" s="9" t="s">
        <v>30</v>
      </c>
      <c r="D12" s="19">
        <v>50000</v>
      </c>
    </row>
    <row r="13" spans="2:4" x14ac:dyDescent="0.25">
      <c r="B13" s="9" t="s">
        <v>102</v>
      </c>
      <c r="C13" s="9" t="s">
        <v>30</v>
      </c>
      <c r="D13" s="19">
        <v>50000</v>
      </c>
    </row>
    <row r="14" spans="2:4" x14ac:dyDescent="0.25">
      <c r="B14" s="9" t="s">
        <v>103</v>
      </c>
      <c r="C14" s="9" t="s">
        <v>30</v>
      </c>
      <c r="D14" s="19">
        <v>50000</v>
      </c>
    </row>
    <row r="15" spans="2:4" x14ac:dyDescent="0.25">
      <c r="B15" s="9" t="s">
        <v>104</v>
      </c>
      <c r="C15" s="9" t="s">
        <v>30</v>
      </c>
      <c r="D15" s="19">
        <v>50000</v>
      </c>
    </row>
    <row r="16" spans="2:4" ht="30" x14ac:dyDescent="0.25">
      <c r="B16" s="9" t="s">
        <v>105</v>
      </c>
      <c r="C16" s="9" t="s">
        <v>30</v>
      </c>
      <c r="D16" s="19">
        <v>50000</v>
      </c>
    </row>
    <row r="17" spans="2:4" x14ac:dyDescent="0.25">
      <c r="B17" s="9" t="s">
        <v>106</v>
      </c>
      <c r="C17" s="9" t="s">
        <v>30</v>
      </c>
      <c r="D17" s="19">
        <v>50000</v>
      </c>
    </row>
    <row r="18" spans="2:4" x14ac:dyDescent="0.25">
      <c r="B18" s="9" t="s">
        <v>107</v>
      </c>
      <c r="C18" s="9" t="s">
        <v>30</v>
      </c>
      <c r="D18" s="19">
        <v>50000</v>
      </c>
    </row>
    <row r="19" spans="2:4" ht="30" x14ac:dyDescent="0.25">
      <c r="B19" s="9" t="s">
        <v>108</v>
      </c>
      <c r="C19" s="9" t="s">
        <v>30</v>
      </c>
      <c r="D19" s="19">
        <v>50000</v>
      </c>
    </row>
    <row r="20" spans="2:4" x14ac:dyDescent="0.25">
      <c r="B20" s="9" t="s">
        <v>109</v>
      </c>
      <c r="C20" s="9" t="s">
        <v>30</v>
      </c>
      <c r="D20" s="19">
        <v>50000</v>
      </c>
    </row>
    <row r="21" spans="2:4" x14ac:dyDescent="0.25">
      <c r="B21" s="9" t="s">
        <v>110</v>
      </c>
      <c r="C21" s="9" t="s">
        <v>30</v>
      </c>
      <c r="D21" s="19">
        <v>50000</v>
      </c>
    </row>
    <row r="22" spans="2:4" x14ac:dyDescent="0.25">
      <c r="B22" s="9" t="s">
        <v>111</v>
      </c>
      <c r="C22" s="9" t="s">
        <v>30</v>
      </c>
      <c r="D22" s="19">
        <v>50000</v>
      </c>
    </row>
    <row r="23" spans="2:4" x14ac:dyDescent="0.25">
      <c r="B23" s="9" t="s">
        <v>112</v>
      </c>
      <c r="C23" s="9" t="s">
        <v>30</v>
      </c>
      <c r="D23" s="19">
        <v>50000</v>
      </c>
    </row>
    <row r="24" spans="2:4" x14ac:dyDescent="0.25">
      <c r="B24" s="9" t="s">
        <v>113</v>
      </c>
      <c r="C24" s="9" t="s">
        <v>30</v>
      </c>
      <c r="D24" s="19">
        <v>50000</v>
      </c>
    </row>
    <row r="25" spans="2:4" x14ac:dyDescent="0.25">
      <c r="B25" s="9" t="s">
        <v>114</v>
      </c>
      <c r="C25" s="9" t="s">
        <v>30</v>
      </c>
      <c r="D25" s="19">
        <v>50000</v>
      </c>
    </row>
    <row r="26" spans="2:4" ht="30" x14ac:dyDescent="0.25">
      <c r="B26" s="9" t="s">
        <v>115</v>
      </c>
      <c r="C26" s="9" t="s">
        <v>30</v>
      </c>
      <c r="D26" s="19">
        <v>50000</v>
      </c>
    </row>
    <row r="27" spans="2:4" x14ac:dyDescent="0.25">
      <c r="B27" s="9" t="s">
        <v>116</v>
      </c>
      <c r="C27" s="9" t="s">
        <v>30</v>
      </c>
      <c r="D27" s="19">
        <v>50000</v>
      </c>
    </row>
    <row r="28" spans="2:4" x14ac:dyDescent="0.25">
      <c r="B28" s="9" t="s">
        <v>117</v>
      </c>
      <c r="C28" s="9" t="s">
        <v>30</v>
      </c>
      <c r="D28" s="19">
        <v>50000</v>
      </c>
    </row>
    <row r="29" spans="2:4" x14ac:dyDescent="0.25">
      <c r="B29" s="9" t="s">
        <v>118</v>
      </c>
      <c r="C29" s="9" t="s">
        <v>30</v>
      </c>
      <c r="D29" s="19">
        <v>50000</v>
      </c>
    </row>
    <row r="30" spans="2:4" x14ac:dyDescent="0.25">
      <c r="B30" s="45" t="s">
        <v>54</v>
      </c>
      <c r="C30" s="45"/>
      <c r="D30" s="20">
        <f>SUM(D3:D29)</f>
        <v>24150000</v>
      </c>
    </row>
    <row r="31" spans="2:4" s="23" customFormat="1" x14ac:dyDescent="0.25">
      <c r="B31" s="21"/>
      <c r="C31" s="21"/>
      <c r="D31" s="22"/>
    </row>
    <row r="32" spans="2:4" s="23" customFormat="1" x14ac:dyDescent="0.25">
      <c r="B32" s="21"/>
      <c r="C32" s="21"/>
      <c r="D32" s="22"/>
    </row>
    <row r="33" spans="2:4" s="23" customFormat="1" x14ac:dyDescent="0.25">
      <c r="B33" s="21"/>
      <c r="C33" s="21"/>
      <c r="D33" s="22"/>
    </row>
    <row r="34" spans="2:4" s="23" customFormat="1" x14ac:dyDescent="0.25">
      <c r="B34" s="21"/>
      <c r="C34" s="21"/>
      <c r="D34" s="22"/>
    </row>
    <row r="35" spans="2:4" s="23" customFormat="1" x14ac:dyDescent="0.25">
      <c r="B35" s="21"/>
      <c r="C35" s="21"/>
      <c r="D35" s="22"/>
    </row>
    <row r="36" spans="2:4" s="23" customFormat="1" x14ac:dyDescent="0.25">
      <c r="B36" s="21"/>
      <c r="C36" s="21"/>
      <c r="D36" s="22"/>
    </row>
    <row r="37" spans="2:4" s="23" customFormat="1" x14ac:dyDescent="0.25">
      <c r="B37" s="21"/>
      <c r="C37" s="21"/>
      <c r="D37" s="22"/>
    </row>
    <row r="38" spans="2:4" s="23" customFormat="1" x14ac:dyDescent="0.25">
      <c r="B38" s="21"/>
      <c r="C38" s="21"/>
      <c r="D38" s="22"/>
    </row>
    <row r="39" spans="2:4" s="23" customFormat="1" x14ac:dyDescent="0.25">
      <c r="B39" s="21"/>
      <c r="C39" s="21"/>
      <c r="D39" s="22"/>
    </row>
    <row r="40" spans="2:4" s="23" customFormat="1" x14ac:dyDescent="0.25">
      <c r="B40" s="21"/>
      <c r="C40" s="21"/>
      <c r="D40" s="22"/>
    </row>
    <row r="41" spans="2:4" s="23" customFormat="1" x14ac:dyDescent="0.25">
      <c r="B41" s="21"/>
      <c r="C41" s="21"/>
      <c r="D41" s="22"/>
    </row>
    <row r="42" spans="2:4" s="23" customFormat="1" x14ac:dyDescent="0.25">
      <c r="B42" s="21"/>
      <c r="C42" s="21"/>
      <c r="D42" s="22"/>
    </row>
    <row r="43" spans="2:4" s="23" customFormat="1" x14ac:dyDescent="0.25">
      <c r="B43" s="21"/>
      <c r="C43" s="21"/>
      <c r="D43" s="22"/>
    </row>
    <row r="44" spans="2:4" s="23" customFormat="1" x14ac:dyDescent="0.25">
      <c r="B44" s="21"/>
      <c r="C44" s="21"/>
      <c r="D44" s="22"/>
    </row>
    <row r="45" spans="2:4" s="23" customFormat="1" x14ac:dyDescent="0.25">
      <c r="B45" s="21"/>
      <c r="C45" s="21"/>
      <c r="D45" s="22"/>
    </row>
    <row r="46" spans="2:4" s="23" customFormat="1" x14ac:dyDescent="0.25">
      <c r="B46" s="21"/>
      <c r="C46" s="21"/>
      <c r="D46" s="22"/>
    </row>
    <row r="47" spans="2:4" s="23" customFormat="1" x14ac:dyDescent="0.25">
      <c r="B47" s="21"/>
      <c r="C47" s="21"/>
      <c r="D47" s="22"/>
    </row>
    <row r="48" spans="2:4" s="23" customFormat="1" x14ac:dyDescent="0.25">
      <c r="B48" s="21"/>
      <c r="C48" s="21"/>
      <c r="D48" s="22"/>
    </row>
    <row r="49" spans="2:4" s="23" customFormat="1" x14ac:dyDescent="0.25">
      <c r="B49" s="21"/>
      <c r="C49" s="21"/>
      <c r="D49" s="22"/>
    </row>
    <row r="50" spans="2:4" s="23" customFormat="1" x14ac:dyDescent="0.25">
      <c r="B50" s="21"/>
      <c r="C50" s="21"/>
      <c r="D50" s="22"/>
    </row>
    <row r="51" spans="2:4" s="23" customFormat="1" x14ac:dyDescent="0.25">
      <c r="B51" s="21"/>
      <c r="C51" s="21"/>
      <c r="D51" s="22"/>
    </row>
    <row r="52" spans="2:4" s="23" customFormat="1" x14ac:dyDescent="0.25">
      <c r="D52" s="24"/>
    </row>
    <row r="53" spans="2:4" s="23" customFormat="1" x14ac:dyDescent="0.25">
      <c r="D53" s="24"/>
    </row>
    <row r="54" spans="2:4" s="23" customFormat="1" x14ac:dyDescent="0.25">
      <c r="D54" s="24"/>
    </row>
    <row r="55" spans="2:4" s="23" customFormat="1" x14ac:dyDescent="0.25">
      <c r="D55" s="24"/>
    </row>
    <row r="56" spans="2:4" s="23" customFormat="1" x14ac:dyDescent="0.25">
      <c r="D56" s="24"/>
    </row>
    <row r="57" spans="2:4" s="23" customFormat="1" x14ac:dyDescent="0.25">
      <c r="D57" s="24"/>
    </row>
    <row r="58" spans="2:4" s="23" customFormat="1" x14ac:dyDescent="0.25">
      <c r="D58" s="24"/>
    </row>
    <row r="59" spans="2:4" s="23" customFormat="1" x14ac:dyDescent="0.25">
      <c r="D59" s="24"/>
    </row>
    <row r="60" spans="2:4" s="23" customFormat="1" x14ac:dyDescent="0.25">
      <c r="D60" s="24"/>
    </row>
    <row r="61" spans="2:4" s="23" customFormat="1" x14ac:dyDescent="0.25">
      <c r="D61" s="24"/>
    </row>
    <row r="62" spans="2:4" s="23" customFormat="1" x14ac:dyDescent="0.25">
      <c r="D62" s="24"/>
    </row>
    <row r="63" spans="2:4" s="23" customFormat="1" x14ac:dyDescent="0.25">
      <c r="D63" s="24"/>
    </row>
    <row r="64" spans="2:4" s="23" customFormat="1" x14ac:dyDescent="0.25">
      <c r="D64" s="24"/>
    </row>
    <row r="65" spans="4:4" s="23" customFormat="1" x14ac:dyDescent="0.25">
      <c r="D65" s="24"/>
    </row>
    <row r="66" spans="4:4" s="23" customFormat="1" x14ac:dyDescent="0.25">
      <c r="D66" s="24"/>
    </row>
    <row r="67" spans="4:4" s="23" customFormat="1" x14ac:dyDescent="0.25">
      <c r="D67" s="24"/>
    </row>
    <row r="68" spans="4:4" s="23" customFormat="1" x14ac:dyDescent="0.25">
      <c r="D68" s="24"/>
    </row>
  </sheetData>
  <mergeCells count="1">
    <mergeCell ref="B30:C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1"/>
  <sheetViews>
    <sheetView topLeftCell="A26" workbookViewId="0">
      <selection activeCell="D39" sqref="D39"/>
    </sheetView>
  </sheetViews>
  <sheetFormatPr baseColWidth="10" defaultRowHeight="15" x14ac:dyDescent="0.25"/>
  <cols>
    <col min="2" max="2" width="16.5703125" style="3" customWidth="1"/>
    <col min="3" max="3" width="22.140625" customWidth="1"/>
    <col min="4" max="4" width="14.7109375" style="4" customWidth="1"/>
  </cols>
  <sheetData>
    <row r="2" spans="2:4" x14ac:dyDescent="0.25">
      <c r="B2" s="14" t="s">
        <v>55</v>
      </c>
      <c r="C2" s="15" t="s">
        <v>56</v>
      </c>
      <c r="D2" s="11" t="s">
        <v>2</v>
      </c>
    </row>
    <row r="3" spans="2:4" ht="30" x14ac:dyDescent="0.25">
      <c r="B3" s="9" t="s">
        <v>57</v>
      </c>
      <c r="C3" s="8" t="s">
        <v>30</v>
      </c>
      <c r="D3" s="10">
        <v>50000</v>
      </c>
    </row>
    <row r="4" spans="2:4" ht="30" x14ac:dyDescent="0.25">
      <c r="B4" s="9" t="s">
        <v>58</v>
      </c>
      <c r="C4" s="8" t="s">
        <v>30</v>
      </c>
      <c r="D4" s="10">
        <v>50000</v>
      </c>
    </row>
    <row r="5" spans="2:4" x14ac:dyDescent="0.25">
      <c r="B5" s="9" t="s">
        <v>59</v>
      </c>
      <c r="C5" s="8" t="s">
        <v>30</v>
      </c>
      <c r="D5" s="10">
        <v>50000</v>
      </c>
    </row>
    <row r="6" spans="2:4" x14ac:dyDescent="0.25">
      <c r="B6" s="9" t="s">
        <v>60</v>
      </c>
      <c r="C6" s="8" t="s">
        <v>30</v>
      </c>
      <c r="D6" s="10">
        <v>50000</v>
      </c>
    </row>
    <row r="7" spans="2:4" x14ac:dyDescent="0.25">
      <c r="B7" s="9" t="s">
        <v>61</v>
      </c>
      <c r="C7" s="8" t="s">
        <v>30</v>
      </c>
      <c r="D7" s="10">
        <v>50000</v>
      </c>
    </row>
    <row r="8" spans="2:4" x14ac:dyDescent="0.25">
      <c r="B8" s="9" t="s">
        <v>62</v>
      </c>
      <c r="C8" s="8" t="s">
        <v>30</v>
      </c>
      <c r="D8" s="10">
        <v>50000</v>
      </c>
    </row>
    <row r="9" spans="2:4" x14ac:dyDescent="0.25">
      <c r="B9" s="9" t="s">
        <v>63</v>
      </c>
      <c r="C9" s="8" t="s">
        <v>30</v>
      </c>
      <c r="D9" s="10">
        <v>50000</v>
      </c>
    </row>
    <row r="10" spans="2:4" x14ac:dyDescent="0.25">
      <c r="B10" s="9" t="s">
        <v>64</v>
      </c>
      <c r="C10" s="8" t="s">
        <v>30</v>
      </c>
      <c r="D10" s="10">
        <v>50000</v>
      </c>
    </row>
    <row r="11" spans="2:4" x14ac:dyDescent="0.25">
      <c r="B11" s="9" t="s">
        <v>65</v>
      </c>
      <c r="C11" s="8" t="s">
        <v>30</v>
      </c>
      <c r="D11" s="10">
        <v>50000</v>
      </c>
    </row>
    <row r="12" spans="2:4" x14ac:dyDescent="0.25">
      <c r="B12" s="9" t="s">
        <v>66</v>
      </c>
      <c r="C12" s="8" t="s">
        <v>30</v>
      </c>
      <c r="D12" s="10">
        <v>50000</v>
      </c>
    </row>
    <row r="13" spans="2:4" x14ac:dyDescent="0.25">
      <c r="B13" s="9" t="s">
        <v>67</v>
      </c>
      <c r="C13" s="8" t="s">
        <v>30</v>
      </c>
      <c r="D13" s="10">
        <v>50000</v>
      </c>
    </row>
    <row r="14" spans="2:4" x14ac:dyDescent="0.25">
      <c r="B14" s="9" t="s">
        <v>68</v>
      </c>
      <c r="C14" s="8" t="s">
        <v>30</v>
      </c>
      <c r="D14" s="10">
        <v>50000</v>
      </c>
    </row>
    <row r="15" spans="2:4" x14ac:dyDescent="0.25">
      <c r="B15" s="9" t="s">
        <v>69</v>
      </c>
      <c r="C15" s="8" t="s">
        <v>30</v>
      </c>
      <c r="D15" s="10">
        <v>50000</v>
      </c>
    </row>
    <row r="16" spans="2:4" x14ac:dyDescent="0.25">
      <c r="B16" s="9" t="s">
        <v>70</v>
      </c>
      <c r="C16" s="8" t="s">
        <v>30</v>
      </c>
      <c r="D16" s="10">
        <v>50000</v>
      </c>
    </row>
    <row r="17" spans="2:4" ht="30" x14ac:dyDescent="0.25">
      <c r="B17" s="9" t="s">
        <v>71</v>
      </c>
      <c r="C17" s="8" t="s">
        <v>30</v>
      </c>
      <c r="D17" s="10">
        <v>50000</v>
      </c>
    </row>
    <row r="18" spans="2:4" x14ac:dyDescent="0.25">
      <c r="B18" s="9" t="s">
        <v>72</v>
      </c>
      <c r="C18" s="8" t="s">
        <v>30</v>
      </c>
      <c r="D18" s="10">
        <v>50000</v>
      </c>
    </row>
    <row r="19" spans="2:4" x14ac:dyDescent="0.25">
      <c r="B19" s="9" t="s">
        <v>73</v>
      </c>
      <c r="C19" s="8" t="s">
        <v>30</v>
      </c>
      <c r="D19" s="10">
        <v>50000</v>
      </c>
    </row>
    <row r="20" spans="2:4" ht="30" x14ac:dyDescent="0.25">
      <c r="B20" s="9" t="s">
        <v>74</v>
      </c>
      <c r="C20" s="8" t="s">
        <v>30</v>
      </c>
      <c r="D20" s="10">
        <v>50000</v>
      </c>
    </row>
    <row r="21" spans="2:4" ht="30" x14ac:dyDescent="0.25">
      <c r="B21" s="9" t="s">
        <v>75</v>
      </c>
      <c r="C21" s="8" t="s">
        <v>30</v>
      </c>
      <c r="D21" s="10">
        <v>50000</v>
      </c>
    </row>
    <row r="22" spans="2:4" ht="30" x14ac:dyDescent="0.25">
      <c r="B22" s="9" t="s">
        <v>76</v>
      </c>
      <c r="C22" s="8" t="s">
        <v>30</v>
      </c>
      <c r="D22" s="10">
        <v>50000</v>
      </c>
    </row>
    <row r="23" spans="2:4" x14ac:dyDescent="0.25">
      <c r="B23" s="9" t="s">
        <v>77</v>
      </c>
      <c r="C23" s="8" t="s">
        <v>30</v>
      </c>
      <c r="D23" s="10">
        <v>50000</v>
      </c>
    </row>
    <row r="24" spans="2:4" x14ac:dyDescent="0.25">
      <c r="B24" s="9" t="s">
        <v>78</v>
      </c>
      <c r="C24" s="8" t="s">
        <v>30</v>
      </c>
      <c r="D24" s="10">
        <v>50000</v>
      </c>
    </row>
    <row r="25" spans="2:4" x14ac:dyDescent="0.25">
      <c r="B25" s="9" t="s">
        <v>79</v>
      </c>
      <c r="C25" s="8" t="s">
        <v>30</v>
      </c>
      <c r="D25" s="10">
        <v>50000</v>
      </c>
    </row>
    <row r="26" spans="2:4" x14ac:dyDescent="0.25">
      <c r="B26" s="9" t="s">
        <v>80</v>
      </c>
      <c r="C26" s="8" t="s">
        <v>81</v>
      </c>
      <c r="D26" s="10">
        <v>3000000</v>
      </c>
    </row>
    <row r="27" spans="2:4" ht="30" x14ac:dyDescent="0.25">
      <c r="B27" s="9" t="s">
        <v>82</v>
      </c>
      <c r="C27" s="8" t="s">
        <v>83</v>
      </c>
      <c r="D27" s="10">
        <v>5000000</v>
      </c>
    </row>
    <row r="28" spans="2:4" ht="30" x14ac:dyDescent="0.25">
      <c r="B28" s="9" t="s">
        <v>84</v>
      </c>
      <c r="C28" s="8" t="s">
        <v>85</v>
      </c>
      <c r="D28" s="10">
        <v>4000000</v>
      </c>
    </row>
    <row r="29" spans="2:4" x14ac:dyDescent="0.25">
      <c r="B29" s="46" t="s">
        <v>54</v>
      </c>
      <c r="C29" s="47"/>
      <c r="D29" s="11">
        <f>SUM(D3:D28)</f>
        <v>13150000</v>
      </c>
    </row>
    <row r="30" spans="2:4" x14ac:dyDescent="0.25">
      <c r="B30" s="9"/>
      <c r="C30" s="8"/>
      <c r="D30" s="10"/>
    </row>
    <row r="31" spans="2:4" x14ac:dyDescent="0.25">
      <c r="B31" s="9"/>
      <c r="C31" s="8"/>
      <c r="D31" s="10"/>
    </row>
    <row r="32" spans="2:4" x14ac:dyDescent="0.25">
      <c r="B32" s="9"/>
      <c r="C32" s="8"/>
      <c r="D32" s="10"/>
    </row>
    <row r="33" spans="2:4" x14ac:dyDescent="0.25">
      <c r="B33" s="9"/>
      <c r="C33" s="8"/>
      <c r="D33" s="10"/>
    </row>
    <row r="34" spans="2:4" x14ac:dyDescent="0.25">
      <c r="B34" s="9"/>
      <c r="C34" s="8"/>
      <c r="D34" s="10"/>
    </row>
    <row r="35" spans="2:4" x14ac:dyDescent="0.25">
      <c r="B35" s="9"/>
      <c r="C35" s="8"/>
      <c r="D35" s="10"/>
    </row>
    <row r="36" spans="2:4" x14ac:dyDescent="0.25">
      <c r="B36" s="9"/>
      <c r="C36" s="8"/>
      <c r="D36" s="10"/>
    </row>
    <row r="37" spans="2:4" x14ac:dyDescent="0.25">
      <c r="B37" s="9"/>
      <c r="C37" s="8"/>
      <c r="D37" s="10"/>
    </row>
    <row r="38" spans="2:4" x14ac:dyDescent="0.25">
      <c r="B38" s="9"/>
      <c r="C38" s="8"/>
      <c r="D38" s="10"/>
    </row>
    <row r="39" spans="2:4" x14ac:dyDescent="0.25">
      <c r="B39" s="9"/>
      <c r="C39" s="8"/>
      <c r="D39" s="10"/>
    </row>
    <row r="40" spans="2:4" x14ac:dyDescent="0.25">
      <c r="B40" s="9"/>
      <c r="C40" s="8"/>
      <c r="D40" s="10"/>
    </row>
    <row r="41" spans="2:4" x14ac:dyDescent="0.25">
      <c r="B41" s="9"/>
      <c r="C41" s="8"/>
      <c r="D41" s="10"/>
    </row>
    <row r="42" spans="2:4" x14ac:dyDescent="0.25">
      <c r="B42" s="9"/>
      <c r="C42" s="8"/>
      <c r="D42" s="10"/>
    </row>
    <row r="43" spans="2:4" x14ac:dyDescent="0.25">
      <c r="B43" s="9"/>
      <c r="C43" s="8"/>
      <c r="D43" s="10"/>
    </row>
    <row r="44" spans="2:4" x14ac:dyDescent="0.25">
      <c r="B44" s="9"/>
      <c r="C44" s="8"/>
      <c r="D44" s="10"/>
    </row>
    <row r="45" spans="2:4" x14ac:dyDescent="0.25">
      <c r="B45" s="9"/>
      <c r="C45" s="8"/>
      <c r="D45" s="10"/>
    </row>
    <row r="46" spans="2:4" x14ac:dyDescent="0.25">
      <c r="B46" s="9"/>
      <c r="C46" s="8"/>
      <c r="D46" s="10"/>
    </row>
    <row r="47" spans="2:4" x14ac:dyDescent="0.25">
      <c r="B47" s="9"/>
      <c r="C47" s="8"/>
      <c r="D47" s="10"/>
    </row>
    <row r="48" spans="2:4" x14ac:dyDescent="0.25">
      <c r="B48" s="9"/>
      <c r="C48" s="8"/>
      <c r="D48" s="10"/>
    </row>
    <row r="49" spans="2:4" x14ac:dyDescent="0.25">
      <c r="B49" s="9"/>
      <c r="C49" s="8"/>
      <c r="D49" s="10"/>
    </row>
    <row r="50" spans="2:4" x14ac:dyDescent="0.25">
      <c r="B50" s="9"/>
      <c r="C50" s="8"/>
      <c r="D50" s="10"/>
    </row>
    <row r="51" spans="2:4" x14ac:dyDescent="0.25">
      <c r="B51" s="9"/>
      <c r="C51" s="8"/>
      <c r="D51" s="10"/>
    </row>
  </sheetData>
  <mergeCells count="1">
    <mergeCell ref="B29:C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opLeftCell="A35" workbookViewId="0">
      <selection activeCell="G47" sqref="G47"/>
    </sheetView>
  </sheetViews>
  <sheetFormatPr baseColWidth="10" defaultRowHeight="15" x14ac:dyDescent="0.25"/>
  <cols>
    <col min="2" max="2" width="23.140625" customWidth="1"/>
    <col min="3" max="3" width="23.140625" style="3" customWidth="1"/>
    <col min="4" max="4" width="18.140625" style="4" customWidth="1"/>
    <col min="6" max="6" width="13.5703125" bestFit="1" customWidth="1"/>
  </cols>
  <sheetData>
    <row r="2" spans="2:4" s="2" customFormat="1" x14ac:dyDescent="0.25">
      <c r="B2" s="5" t="s">
        <v>0</v>
      </c>
      <c r="C2" s="6" t="s">
        <v>1</v>
      </c>
      <c r="D2" s="7" t="s">
        <v>2</v>
      </c>
    </row>
    <row r="3" spans="2:4" x14ac:dyDescent="0.25">
      <c r="B3" s="8" t="s">
        <v>3</v>
      </c>
      <c r="C3" s="9" t="s">
        <v>4</v>
      </c>
      <c r="D3" s="10">
        <v>150000</v>
      </c>
    </row>
    <row r="4" spans="2:4" x14ac:dyDescent="0.25">
      <c r="B4" s="8" t="s">
        <v>5</v>
      </c>
      <c r="C4" s="9" t="s">
        <v>4</v>
      </c>
      <c r="D4" s="10">
        <v>150000</v>
      </c>
    </row>
    <row r="5" spans="2:4" x14ac:dyDescent="0.25">
      <c r="B5" s="8" t="s">
        <v>6</v>
      </c>
      <c r="C5" s="9" t="s">
        <v>4</v>
      </c>
      <c r="D5" s="10">
        <v>150000</v>
      </c>
    </row>
    <row r="6" spans="2:4" x14ac:dyDescent="0.25">
      <c r="B6" s="8" t="s">
        <v>7</v>
      </c>
      <c r="C6" s="9" t="s">
        <v>4</v>
      </c>
      <c r="D6" s="10">
        <v>150000</v>
      </c>
    </row>
    <row r="7" spans="2:4" ht="30" x14ac:dyDescent="0.25">
      <c r="B7" s="8" t="s">
        <v>8</v>
      </c>
      <c r="C7" s="9" t="s">
        <v>9</v>
      </c>
      <c r="D7" s="10">
        <v>8000000</v>
      </c>
    </row>
    <row r="8" spans="2:4" ht="30" x14ac:dyDescent="0.25">
      <c r="B8" s="8" t="s">
        <v>10</v>
      </c>
      <c r="C8" s="9" t="s">
        <v>11</v>
      </c>
      <c r="D8" s="10">
        <v>3000000</v>
      </c>
    </row>
    <row r="9" spans="2:4" ht="30" x14ac:dyDescent="0.25">
      <c r="B9" s="8" t="s">
        <v>10</v>
      </c>
      <c r="C9" s="9" t="s">
        <v>12</v>
      </c>
      <c r="D9" s="10">
        <v>1000000</v>
      </c>
    </row>
    <row r="10" spans="2:4" x14ac:dyDescent="0.25">
      <c r="B10" s="8" t="s">
        <v>10</v>
      </c>
      <c r="C10" s="9" t="s">
        <v>13</v>
      </c>
      <c r="D10" s="10">
        <v>1000000</v>
      </c>
    </row>
    <row r="11" spans="2:4" x14ac:dyDescent="0.25">
      <c r="B11" s="8" t="s">
        <v>14</v>
      </c>
      <c r="C11" s="9" t="s">
        <v>15</v>
      </c>
      <c r="D11" s="10">
        <v>300000</v>
      </c>
    </row>
    <row r="12" spans="2:4" ht="30" x14ac:dyDescent="0.25">
      <c r="B12" s="8" t="s">
        <v>16</v>
      </c>
      <c r="C12" s="9" t="s">
        <v>17</v>
      </c>
      <c r="D12" s="10">
        <v>200000</v>
      </c>
    </row>
    <row r="13" spans="2:4" x14ac:dyDescent="0.25">
      <c r="B13" s="8" t="s">
        <v>18</v>
      </c>
      <c r="C13" s="9" t="s">
        <v>15</v>
      </c>
      <c r="D13" s="10">
        <v>300000</v>
      </c>
    </row>
    <row r="14" spans="2:4" x14ac:dyDescent="0.25">
      <c r="B14" s="8" t="s">
        <v>19</v>
      </c>
      <c r="C14" s="9" t="s">
        <v>15</v>
      </c>
      <c r="D14" s="10">
        <v>300000</v>
      </c>
    </row>
    <row r="15" spans="2:4" ht="30" x14ac:dyDescent="0.25">
      <c r="B15" s="8" t="s">
        <v>20</v>
      </c>
      <c r="C15" s="9" t="s">
        <v>21</v>
      </c>
      <c r="D15" s="10">
        <v>500000</v>
      </c>
    </row>
    <row r="16" spans="2:4" x14ac:dyDescent="0.25">
      <c r="B16" s="8" t="s">
        <v>22</v>
      </c>
      <c r="C16" s="9" t="s">
        <v>23</v>
      </c>
      <c r="D16" s="10">
        <v>200000</v>
      </c>
    </row>
    <row r="17" spans="2:4" x14ac:dyDescent="0.25">
      <c r="B17" s="8" t="s">
        <v>24</v>
      </c>
      <c r="C17" s="9" t="s">
        <v>15</v>
      </c>
      <c r="D17" s="10">
        <v>300000</v>
      </c>
    </row>
    <row r="18" spans="2:4" x14ac:dyDescent="0.25">
      <c r="B18" s="8" t="s">
        <v>25</v>
      </c>
      <c r="C18" s="9" t="s">
        <v>15</v>
      </c>
      <c r="D18" s="10">
        <v>300000</v>
      </c>
    </row>
    <row r="19" spans="2:4" x14ac:dyDescent="0.25">
      <c r="B19" s="8" t="s">
        <v>26</v>
      </c>
      <c r="C19" s="9" t="s">
        <v>15</v>
      </c>
      <c r="D19" s="10">
        <v>300000</v>
      </c>
    </row>
    <row r="20" spans="2:4" ht="30" x14ac:dyDescent="0.25">
      <c r="B20" s="8" t="s">
        <v>27</v>
      </c>
      <c r="C20" s="9" t="s">
        <v>28</v>
      </c>
      <c r="D20" s="10">
        <v>200000</v>
      </c>
    </row>
    <row r="21" spans="2:4" ht="30" x14ac:dyDescent="0.25">
      <c r="B21" s="8" t="s">
        <v>29</v>
      </c>
      <c r="C21" s="9" t="s">
        <v>17</v>
      </c>
      <c r="D21" s="10">
        <v>200000</v>
      </c>
    </row>
    <row r="22" spans="2:4" x14ac:dyDescent="0.25">
      <c r="B22" s="8" t="s">
        <v>31</v>
      </c>
      <c r="C22" s="9" t="s">
        <v>30</v>
      </c>
      <c r="D22" s="10">
        <v>55000</v>
      </c>
    </row>
    <row r="23" spans="2:4" x14ac:dyDescent="0.25">
      <c r="B23" s="8" t="s">
        <v>32</v>
      </c>
      <c r="C23" s="9" t="s">
        <v>30</v>
      </c>
      <c r="D23" s="10">
        <v>55000</v>
      </c>
    </row>
    <row r="24" spans="2:4" x14ac:dyDescent="0.25">
      <c r="B24" s="8" t="s">
        <v>33</v>
      </c>
      <c r="C24" s="9" t="s">
        <v>30</v>
      </c>
      <c r="D24" s="10">
        <v>55000</v>
      </c>
    </row>
    <row r="25" spans="2:4" x14ac:dyDescent="0.25">
      <c r="B25" s="8" t="s">
        <v>34</v>
      </c>
      <c r="C25" s="9" t="s">
        <v>30</v>
      </c>
      <c r="D25" s="10">
        <v>55000</v>
      </c>
    </row>
    <row r="26" spans="2:4" x14ac:dyDescent="0.25">
      <c r="B26" s="8" t="s">
        <v>35</v>
      </c>
      <c r="C26" s="9" t="s">
        <v>30</v>
      </c>
      <c r="D26" s="10">
        <v>55000</v>
      </c>
    </row>
    <row r="27" spans="2:4" x14ac:dyDescent="0.25">
      <c r="B27" s="8" t="s">
        <v>36</v>
      </c>
      <c r="C27" s="9" t="s">
        <v>30</v>
      </c>
      <c r="D27" s="10">
        <v>55000</v>
      </c>
    </row>
    <row r="28" spans="2:4" x14ac:dyDescent="0.25">
      <c r="B28" s="8" t="s">
        <v>37</v>
      </c>
      <c r="C28" s="9" t="s">
        <v>30</v>
      </c>
      <c r="D28" s="10">
        <v>55000</v>
      </c>
    </row>
    <row r="29" spans="2:4" x14ac:dyDescent="0.25">
      <c r="B29" s="8" t="s">
        <v>38</v>
      </c>
      <c r="C29" s="9" t="s">
        <v>30</v>
      </c>
      <c r="D29" s="10">
        <v>55000</v>
      </c>
    </row>
    <row r="30" spans="2:4" x14ac:dyDescent="0.25">
      <c r="B30" s="8" t="s">
        <v>39</v>
      </c>
      <c r="C30" s="9" t="s">
        <v>30</v>
      </c>
      <c r="D30" s="10">
        <v>55000</v>
      </c>
    </row>
    <row r="31" spans="2:4" x14ac:dyDescent="0.25">
      <c r="B31" s="8" t="s">
        <v>40</v>
      </c>
      <c r="C31" s="9" t="s">
        <v>30</v>
      </c>
      <c r="D31" s="10">
        <v>55000</v>
      </c>
    </row>
    <row r="32" spans="2:4" x14ac:dyDescent="0.25">
      <c r="B32" s="8" t="s">
        <v>41</v>
      </c>
      <c r="C32" s="9" t="s">
        <v>30</v>
      </c>
      <c r="D32" s="10">
        <v>55000</v>
      </c>
    </row>
    <row r="33" spans="2:4" x14ac:dyDescent="0.25">
      <c r="B33" s="8" t="s">
        <v>42</v>
      </c>
      <c r="C33" s="9" t="s">
        <v>30</v>
      </c>
      <c r="D33" s="10">
        <v>55000</v>
      </c>
    </row>
    <row r="34" spans="2:4" x14ac:dyDescent="0.25">
      <c r="B34" s="8" t="s">
        <v>43</v>
      </c>
      <c r="C34" s="9" t="s">
        <v>30</v>
      </c>
      <c r="D34" s="10">
        <v>55000</v>
      </c>
    </row>
    <row r="35" spans="2:4" x14ac:dyDescent="0.25">
      <c r="B35" s="8" t="s">
        <v>44</v>
      </c>
      <c r="C35" s="9" t="s">
        <v>30</v>
      </c>
      <c r="D35" s="10">
        <v>55000</v>
      </c>
    </row>
    <row r="36" spans="2:4" x14ac:dyDescent="0.25">
      <c r="B36" s="8" t="s">
        <v>45</v>
      </c>
      <c r="C36" s="9" t="s">
        <v>30</v>
      </c>
      <c r="D36" s="10">
        <v>55000</v>
      </c>
    </row>
    <row r="37" spans="2:4" x14ac:dyDescent="0.25">
      <c r="B37" s="8" t="s">
        <v>46</v>
      </c>
      <c r="C37" s="9" t="s">
        <v>30</v>
      </c>
      <c r="D37" s="10">
        <v>55000</v>
      </c>
    </row>
    <row r="38" spans="2:4" x14ac:dyDescent="0.25">
      <c r="B38" s="8" t="s">
        <v>47</v>
      </c>
      <c r="C38" s="9" t="s">
        <v>30</v>
      </c>
      <c r="D38" s="10">
        <v>55000</v>
      </c>
    </row>
    <row r="39" spans="2:4" x14ac:dyDescent="0.25">
      <c r="B39" s="8" t="s">
        <v>48</v>
      </c>
      <c r="C39" s="9" t="s">
        <v>30</v>
      </c>
      <c r="D39" s="10">
        <v>55000</v>
      </c>
    </row>
    <row r="40" spans="2:4" x14ac:dyDescent="0.25">
      <c r="B40" s="8" t="s">
        <v>49</v>
      </c>
      <c r="C40" s="9" t="s">
        <v>30</v>
      </c>
      <c r="D40" s="10">
        <v>55000</v>
      </c>
    </row>
    <row r="41" spans="2:4" x14ac:dyDescent="0.25">
      <c r="B41" s="8" t="s">
        <v>50</v>
      </c>
      <c r="C41" s="9" t="s">
        <v>30</v>
      </c>
      <c r="D41" s="10">
        <v>55000</v>
      </c>
    </row>
    <row r="42" spans="2:4" x14ac:dyDescent="0.25">
      <c r="B42" s="8" t="s">
        <v>51</v>
      </c>
      <c r="C42" s="9" t="s">
        <v>30</v>
      </c>
      <c r="D42" s="10">
        <v>55000</v>
      </c>
    </row>
    <row r="43" spans="2:4" x14ac:dyDescent="0.25">
      <c r="B43" s="8" t="s">
        <v>52</v>
      </c>
      <c r="C43" s="9" t="s">
        <v>30</v>
      </c>
      <c r="D43" s="10">
        <v>55000</v>
      </c>
    </row>
    <row r="44" spans="2:4" x14ac:dyDescent="0.25">
      <c r="B44" s="8" t="s">
        <v>53</v>
      </c>
      <c r="C44" s="9" t="s">
        <v>30</v>
      </c>
      <c r="D44" s="10">
        <v>55000</v>
      </c>
    </row>
    <row r="45" spans="2:4" x14ac:dyDescent="0.25">
      <c r="B45" s="48" t="s">
        <v>54</v>
      </c>
      <c r="C45" s="48"/>
      <c r="D45" s="11">
        <f>SUM(D3:D44)</f>
        <v>17965000</v>
      </c>
    </row>
    <row r="46" spans="2:4" x14ac:dyDescent="0.25">
      <c r="B46" s="1"/>
      <c r="C46" s="12"/>
      <c r="D46" s="13"/>
    </row>
    <row r="54" spans="6:6" x14ac:dyDescent="0.25">
      <c r="F54" s="44"/>
    </row>
  </sheetData>
  <mergeCells count="1">
    <mergeCell ref="B45:C4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topLeftCell="A36" workbookViewId="0">
      <selection activeCell="C17" sqref="C1:C1048576"/>
    </sheetView>
  </sheetViews>
  <sheetFormatPr baseColWidth="10" defaultRowHeight="15" x14ac:dyDescent="0.25"/>
  <cols>
    <col min="3" max="3" width="15" bestFit="1" customWidth="1"/>
    <col min="8" max="8" width="13.5703125" bestFit="1" customWidth="1"/>
  </cols>
  <sheetData>
    <row r="2" spans="2:6" ht="23.25" x14ac:dyDescent="0.25">
      <c r="B2" s="25" t="s">
        <v>120</v>
      </c>
      <c r="C2" s="26" t="s">
        <v>0</v>
      </c>
      <c r="D2" s="26" t="s">
        <v>1</v>
      </c>
      <c r="E2" s="26" t="s">
        <v>121</v>
      </c>
      <c r="F2" s="27" t="s">
        <v>2</v>
      </c>
    </row>
    <row r="3" spans="2:6" x14ac:dyDescent="0.25">
      <c r="B3" s="28">
        <v>1</v>
      </c>
      <c r="C3" s="29" t="s">
        <v>162</v>
      </c>
      <c r="D3" s="30" t="s">
        <v>124</v>
      </c>
      <c r="E3" s="31" t="s">
        <v>122</v>
      </c>
      <c r="F3" s="32">
        <v>69850</v>
      </c>
    </row>
    <row r="4" spans="2:6" x14ac:dyDescent="0.25">
      <c r="B4" s="28">
        <v>2</v>
      </c>
      <c r="C4" s="29" t="s">
        <v>163</v>
      </c>
      <c r="D4" s="30" t="s">
        <v>124</v>
      </c>
      <c r="E4" s="31" t="s">
        <v>123</v>
      </c>
      <c r="F4" s="32">
        <v>69850</v>
      </c>
    </row>
    <row r="5" spans="2:6" x14ac:dyDescent="0.25">
      <c r="B5" s="28">
        <v>3</v>
      </c>
      <c r="C5" s="29" t="s">
        <v>164</v>
      </c>
      <c r="D5" s="30" t="s">
        <v>124</v>
      </c>
      <c r="E5" s="31" t="s">
        <v>125</v>
      </c>
      <c r="F5" s="32">
        <v>69850</v>
      </c>
    </row>
    <row r="6" spans="2:6" x14ac:dyDescent="0.25">
      <c r="B6" s="28">
        <v>4</v>
      </c>
      <c r="C6" s="29" t="s">
        <v>165</v>
      </c>
      <c r="D6" s="30" t="s">
        <v>124</v>
      </c>
      <c r="E6" s="31" t="s">
        <v>125</v>
      </c>
      <c r="F6" s="32">
        <v>69850</v>
      </c>
    </row>
    <row r="7" spans="2:6" x14ac:dyDescent="0.25">
      <c r="B7" s="28">
        <v>5</v>
      </c>
      <c r="C7" s="29" t="s">
        <v>133</v>
      </c>
      <c r="D7" s="30" t="s">
        <v>124</v>
      </c>
      <c r="E7" s="31" t="s">
        <v>123</v>
      </c>
      <c r="F7" s="32">
        <v>69850</v>
      </c>
    </row>
    <row r="8" spans="2:6" x14ac:dyDescent="0.25">
      <c r="B8" s="28">
        <v>6</v>
      </c>
      <c r="C8" s="29" t="s">
        <v>167</v>
      </c>
      <c r="D8" s="30" t="s">
        <v>124</v>
      </c>
      <c r="E8" s="31" t="s">
        <v>123</v>
      </c>
      <c r="F8" s="32">
        <v>69850</v>
      </c>
    </row>
    <row r="9" spans="2:6" x14ac:dyDescent="0.25">
      <c r="B9" s="28">
        <v>7</v>
      </c>
      <c r="C9" s="29" t="s">
        <v>168</v>
      </c>
      <c r="D9" s="30" t="s">
        <v>124</v>
      </c>
      <c r="E9" s="31" t="s">
        <v>123</v>
      </c>
      <c r="F9" s="32">
        <v>69850</v>
      </c>
    </row>
    <row r="10" spans="2:6" x14ac:dyDescent="0.25">
      <c r="B10" s="28">
        <v>8</v>
      </c>
      <c r="C10" s="29" t="s">
        <v>126</v>
      </c>
      <c r="D10" s="30" t="s">
        <v>124</v>
      </c>
      <c r="E10" s="31" t="s">
        <v>123</v>
      </c>
      <c r="F10" s="32">
        <v>69850</v>
      </c>
    </row>
    <row r="11" spans="2:6" x14ac:dyDescent="0.25">
      <c r="B11" s="28">
        <v>9</v>
      </c>
      <c r="C11" s="29" t="s">
        <v>127</v>
      </c>
      <c r="D11" s="30" t="s">
        <v>124</v>
      </c>
      <c r="E11" s="31" t="s">
        <v>123</v>
      </c>
      <c r="F11" s="32">
        <v>69850</v>
      </c>
    </row>
    <row r="12" spans="2:6" x14ac:dyDescent="0.25">
      <c r="B12" s="28">
        <v>10</v>
      </c>
      <c r="C12" s="29" t="s">
        <v>128</v>
      </c>
      <c r="D12" s="30" t="s">
        <v>124</v>
      </c>
      <c r="E12" s="31" t="s">
        <v>123</v>
      </c>
      <c r="F12" s="32">
        <v>69850</v>
      </c>
    </row>
    <row r="13" spans="2:6" x14ac:dyDescent="0.25">
      <c r="B13" s="25"/>
      <c r="C13" s="49" t="s">
        <v>129</v>
      </c>
      <c r="D13" s="49"/>
      <c r="E13" s="50"/>
      <c r="F13" s="33">
        <f>SUM(F3:F12)</f>
        <v>698500</v>
      </c>
    </row>
    <row r="14" spans="2:6" x14ac:dyDescent="0.25">
      <c r="B14" s="25"/>
      <c r="C14" s="34"/>
      <c r="D14" s="34"/>
      <c r="E14" s="35"/>
      <c r="F14" s="33"/>
    </row>
    <row r="15" spans="2:6" ht="23.25" x14ac:dyDescent="0.25">
      <c r="B15" s="36">
        <v>1</v>
      </c>
      <c r="C15" s="31" t="s">
        <v>154</v>
      </c>
      <c r="D15" s="37" t="s">
        <v>155</v>
      </c>
      <c r="E15" s="31" t="s">
        <v>131</v>
      </c>
      <c r="F15" s="32">
        <v>186230</v>
      </c>
    </row>
    <row r="16" spans="2:6" ht="23.25" x14ac:dyDescent="0.25">
      <c r="B16" s="36">
        <f>B15+1</f>
        <v>2</v>
      </c>
      <c r="C16" s="31" t="s">
        <v>156</v>
      </c>
      <c r="D16" s="37" t="s">
        <v>155</v>
      </c>
      <c r="E16" s="31" t="s">
        <v>131</v>
      </c>
      <c r="F16" s="32">
        <v>186230</v>
      </c>
    </row>
    <row r="17" spans="2:6" ht="23.25" x14ac:dyDescent="0.25">
      <c r="B17" s="36">
        <f>B16+1</f>
        <v>3</v>
      </c>
      <c r="C17" s="31" t="s">
        <v>157</v>
      </c>
      <c r="D17" s="37" t="s">
        <v>155</v>
      </c>
      <c r="E17" s="31" t="s">
        <v>131</v>
      </c>
      <c r="F17" s="32">
        <v>186230</v>
      </c>
    </row>
    <row r="18" spans="2:6" ht="23.25" x14ac:dyDescent="0.25">
      <c r="B18" s="36">
        <v>4</v>
      </c>
      <c r="C18" s="31" t="s">
        <v>158</v>
      </c>
      <c r="D18" s="37" t="s">
        <v>155</v>
      </c>
      <c r="E18" s="31" t="s">
        <v>131</v>
      </c>
      <c r="F18" s="32">
        <v>186230</v>
      </c>
    </row>
    <row r="19" spans="2:6" ht="23.25" x14ac:dyDescent="0.25">
      <c r="B19" s="36">
        <v>5</v>
      </c>
      <c r="C19" s="31" t="s">
        <v>159</v>
      </c>
      <c r="D19" s="37" t="s">
        <v>155</v>
      </c>
      <c r="E19" s="31" t="s">
        <v>131</v>
      </c>
      <c r="F19" s="32">
        <v>186230</v>
      </c>
    </row>
    <row r="20" spans="2:6" x14ac:dyDescent="0.25">
      <c r="B20" s="36">
        <v>6</v>
      </c>
      <c r="C20" s="31" t="s">
        <v>160</v>
      </c>
      <c r="D20" s="37" t="s">
        <v>130</v>
      </c>
      <c r="E20" s="31" t="s">
        <v>131</v>
      </c>
      <c r="F20" s="32">
        <v>186230</v>
      </c>
    </row>
    <row r="21" spans="2:6" ht="23.25" x14ac:dyDescent="0.25">
      <c r="B21" s="36">
        <v>7</v>
      </c>
      <c r="C21" s="31" t="s">
        <v>161</v>
      </c>
      <c r="D21" s="37" t="s">
        <v>130</v>
      </c>
      <c r="E21" s="31" t="s">
        <v>131</v>
      </c>
      <c r="F21" s="32">
        <v>186230</v>
      </c>
    </row>
    <row r="22" spans="2:6" ht="23.25" x14ac:dyDescent="0.25">
      <c r="B22" s="36">
        <v>8</v>
      </c>
      <c r="C22" s="37" t="s">
        <v>132</v>
      </c>
      <c r="D22" s="37" t="s">
        <v>130</v>
      </c>
      <c r="E22" s="31" t="s">
        <v>131</v>
      </c>
      <c r="F22" s="32">
        <v>900000</v>
      </c>
    </row>
    <row r="23" spans="2:6" x14ac:dyDescent="0.25">
      <c r="B23" s="36">
        <v>9</v>
      </c>
      <c r="C23" s="37" t="s">
        <v>166</v>
      </c>
      <c r="D23" s="37" t="s">
        <v>130</v>
      </c>
      <c r="E23" s="31" t="s">
        <v>123</v>
      </c>
      <c r="F23" s="32">
        <v>900000</v>
      </c>
    </row>
    <row r="24" spans="2:6" x14ac:dyDescent="0.25">
      <c r="B24" s="52" t="s">
        <v>134</v>
      </c>
      <c r="C24" s="53"/>
      <c r="D24" s="53"/>
      <c r="E24" s="54"/>
      <c r="F24" s="33">
        <f>SUM(F15:F23)</f>
        <v>3103610</v>
      </c>
    </row>
    <row r="25" spans="2:6" x14ac:dyDescent="0.25">
      <c r="B25" s="52" t="s">
        <v>152</v>
      </c>
      <c r="C25" s="53"/>
      <c r="D25" s="53"/>
      <c r="E25" s="53"/>
      <c r="F25" s="54"/>
    </row>
    <row r="26" spans="2:6" ht="45.75" x14ac:dyDescent="0.25">
      <c r="B26" s="36">
        <v>1</v>
      </c>
      <c r="C26" s="37" t="s">
        <v>145</v>
      </c>
      <c r="D26" s="37" t="s">
        <v>146</v>
      </c>
      <c r="E26" s="31" t="s">
        <v>123</v>
      </c>
      <c r="F26" s="32">
        <v>3000000</v>
      </c>
    </row>
    <row r="27" spans="2:6" ht="23.25" x14ac:dyDescent="0.25">
      <c r="B27" s="36">
        <v>2</v>
      </c>
      <c r="C27" s="37" t="s">
        <v>147</v>
      </c>
      <c r="D27" s="37" t="s">
        <v>148</v>
      </c>
      <c r="E27" s="31" t="s">
        <v>123</v>
      </c>
      <c r="F27" s="32">
        <v>3000000</v>
      </c>
    </row>
    <row r="28" spans="2:6" ht="34.5" x14ac:dyDescent="0.25">
      <c r="B28" s="36">
        <v>3</v>
      </c>
      <c r="C28" s="37" t="s">
        <v>149</v>
      </c>
      <c r="D28" s="37" t="s">
        <v>150</v>
      </c>
      <c r="E28" s="31" t="s">
        <v>123</v>
      </c>
      <c r="F28" s="32">
        <v>4000000</v>
      </c>
    </row>
    <row r="29" spans="2:6" ht="34.5" x14ac:dyDescent="0.25">
      <c r="B29" s="36">
        <v>4</v>
      </c>
      <c r="C29" s="37" t="s">
        <v>151</v>
      </c>
      <c r="D29" s="37" t="s">
        <v>11</v>
      </c>
      <c r="E29" s="31" t="s">
        <v>123</v>
      </c>
      <c r="F29" s="32">
        <v>3000000</v>
      </c>
    </row>
    <row r="30" spans="2:6" ht="34.5" x14ac:dyDescent="0.25">
      <c r="B30" s="41">
        <v>5</v>
      </c>
      <c r="C30" s="42" t="s">
        <v>169</v>
      </c>
      <c r="D30" s="42" t="s">
        <v>11</v>
      </c>
      <c r="E30" s="43" t="s">
        <v>123</v>
      </c>
      <c r="F30" s="32">
        <v>3000000</v>
      </c>
    </row>
    <row r="31" spans="2:6" x14ac:dyDescent="0.25">
      <c r="B31" s="55" t="s">
        <v>153</v>
      </c>
      <c r="C31" s="56"/>
      <c r="D31" s="56"/>
      <c r="E31" s="57"/>
      <c r="F31" s="33">
        <f>SUM(F26:F30)</f>
        <v>16000000</v>
      </c>
    </row>
    <row r="32" spans="2:6" x14ac:dyDescent="0.25">
      <c r="B32" s="52"/>
      <c r="C32" s="53"/>
      <c r="D32" s="53"/>
      <c r="E32" s="53"/>
      <c r="F32" s="54"/>
    </row>
    <row r="33" spans="2:8" ht="34.5" x14ac:dyDescent="0.25">
      <c r="B33" s="38"/>
      <c r="C33" s="31" t="s">
        <v>135</v>
      </c>
      <c r="D33" s="31" t="s">
        <v>144</v>
      </c>
      <c r="E33" s="39">
        <v>200000</v>
      </c>
      <c r="F33" s="32">
        <v>800000</v>
      </c>
    </row>
    <row r="34" spans="2:8" ht="34.5" x14ac:dyDescent="0.25">
      <c r="B34" s="36"/>
      <c r="C34" s="31" t="s">
        <v>136</v>
      </c>
      <c r="D34" s="31" t="s">
        <v>137</v>
      </c>
      <c r="E34" s="39">
        <v>200000</v>
      </c>
      <c r="F34" s="32">
        <f>+E34*20</f>
        <v>4000000</v>
      </c>
    </row>
    <row r="35" spans="2:8" ht="23.25" x14ac:dyDescent="0.25">
      <c r="B35" s="36"/>
      <c r="C35" s="31" t="s">
        <v>138</v>
      </c>
      <c r="D35" s="31" t="s">
        <v>139</v>
      </c>
      <c r="E35" s="39">
        <v>200000</v>
      </c>
      <c r="F35" s="32">
        <f>+E35*8</f>
        <v>1600000</v>
      </c>
    </row>
    <row r="36" spans="2:8" ht="34.5" x14ac:dyDescent="0.25">
      <c r="B36" s="36"/>
      <c r="C36" s="31" t="s">
        <v>140</v>
      </c>
      <c r="D36" s="31" t="s">
        <v>141</v>
      </c>
      <c r="E36" s="39">
        <v>2000000</v>
      </c>
      <c r="F36" s="32">
        <v>2000000</v>
      </c>
    </row>
    <row r="37" spans="2:8" ht="34.5" x14ac:dyDescent="0.25">
      <c r="B37" s="36"/>
      <c r="C37" s="31" t="s">
        <v>142</v>
      </c>
      <c r="D37" s="31"/>
      <c r="E37" s="39"/>
      <c r="F37" s="32">
        <f>+F31+F24+F13</f>
        <v>19802110</v>
      </c>
    </row>
    <row r="38" spans="2:8" x14ac:dyDescent="0.25">
      <c r="B38" s="36"/>
      <c r="C38" s="51" t="s">
        <v>143</v>
      </c>
      <c r="D38" s="51"/>
      <c r="E38" s="51"/>
      <c r="F38" s="33">
        <f>SUM(F33:F37)</f>
        <v>28202110</v>
      </c>
    </row>
    <row r="41" spans="2:8" x14ac:dyDescent="0.25">
      <c r="H41" s="44"/>
    </row>
  </sheetData>
  <mergeCells count="6">
    <mergeCell ref="C13:E13"/>
    <mergeCell ref="C38:E38"/>
    <mergeCell ref="B32:F32"/>
    <mergeCell ref="B31:E31"/>
    <mergeCell ref="B24:E24"/>
    <mergeCell ref="B25:F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ENDOSCOPIC (2)</vt:lpstr>
      <vt:lpstr>NUESTRAQ</vt:lpstr>
      <vt:lpstr>UCI (2)</vt:lpstr>
      <vt:lpstr>CROC</vt:lpstr>
      <vt:lpstr>BOSQUE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</dc:creator>
  <cp:lastModifiedBy>tecno</cp:lastModifiedBy>
  <dcterms:created xsi:type="dcterms:W3CDTF">2019-12-26T00:35:12Z</dcterms:created>
  <dcterms:modified xsi:type="dcterms:W3CDTF">2020-02-08T20:44:34Z</dcterms:modified>
</cp:coreProperties>
</file>